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20730" windowHeight="11760"/>
  </bookViews>
  <sheets>
    <sheet name="SEL Calculator" sheetId="1" r:id="rId1"/>
  </sheets>
  <calcPr calcId="145621"/>
</workbook>
</file>

<file path=xl/calcChain.xml><?xml version="1.0" encoding="utf-8"?>
<calcChain xmlns="http://schemas.openxmlformats.org/spreadsheetml/2006/main">
  <c r="B15" i="1" l="1"/>
  <c r="D11" i="1"/>
  <c r="B22" i="1" s="1"/>
  <c r="C11" i="1"/>
  <c r="B11" i="1"/>
  <c r="B16" i="1" l="1"/>
  <c r="J16" i="1"/>
  <c r="E16" i="1" s="1"/>
  <c r="I16" i="1" l="1"/>
  <c r="D16" i="1"/>
  <c r="H16" i="1"/>
</calcChain>
</file>

<file path=xl/sharedStrings.xml><?xml version="1.0" encoding="utf-8"?>
<sst xmlns="http://schemas.openxmlformats.org/spreadsheetml/2006/main" count="56" uniqueCount="55">
  <si>
    <t>Sound Exposure Level Calculator for Marbled Murrelet and Bull Trout</t>
  </si>
  <si>
    <t>This spreadsheet was developed as an in-house tool for USFWS staff to use when assessing the effects to marbled murrelets (MAMU) and/or bull trout from impact pile driving.  The USFWS makes this spreadsheet available to other users, and assumes no responsibility for errors when this tool is used by non-USFWS staff.  Use this spreadsheet to calculate the distance to various thresholds for both MAMU and bull trout.  The calculations incorporate the concept of effective quiet (EQ) wherein we assume that the energy from pile strikes below a certain SEL does not accumulate to cause injury.</t>
  </si>
  <si>
    <t>Please contact the following USFWS staff member to report errors or submit questions:</t>
  </si>
  <si>
    <t>Lindsy Wright, USFWS, Washington Fish and Wildlife Office, Lacey, WA, 360-753-6037, lindsy_wright@fws.gov</t>
  </si>
  <si>
    <t>Green cells = input.  Input expected sound levels, distance, attenuation, and pile strikes</t>
  </si>
  <si>
    <t>Blue cells = results.  Results shown are based on the information in the green and yellow cells.  DO NOT CHANGE</t>
  </si>
  <si>
    <t>Yellow cells = threshold values and transmission loss constant.  DO NOT CHANGE</t>
  </si>
  <si>
    <t>Peak</t>
  </si>
  <si>
    <t>SEL</t>
  </si>
  <si>
    <t>RMS</t>
  </si>
  <si>
    <t>Single Strike SEL for Effective Quiet</t>
  </si>
  <si>
    <t>Attenuation</t>
  </si>
  <si>
    <t>Unattenuated single strike (dB)</t>
  </si>
  <si>
    <t>Attenuated single strike (dB)</t>
  </si>
  <si>
    <t xml:space="preserve">Distance (m) </t>
  </si>
  <si>
    <t xml:space="preserve">Piles per day </t>
  </si>
  <si>
    <t>Distance (m) to Bull Trout thresholds (SEL)</t>
  </si>
  <si>
    <t xml:space="preserve">Distance (m) to MAMU thresholds </t>
  </si>
  <si>
    <t>Estimated maximum # strikes per pile</t>
  </si>
  <si>
    <t>Fish ≤ 2g</t>
  </si>
  <si>
    <t>Masking Zone</t>
  </si>
  <si>
    <t>Auditory Injury (SEL)</t>
  </si>
  <si>
    <t xml:space="preserve">Barotrauma (SEL) </t>
  </si>
  <si>
    <t>Distance to EQ</t>
  </si>
  <si>
    <t>Estimated maximum # strikes per day</t>
  </si>
  <si>
    <t>Cum SEL at measured distance</t>
  </si>
  <si>
    <t>&gt;&gt;-------------&gt;&gt;&gt;</t>
  </si>
  <si>
    <t>Transmission loss constant</t>
  </si>
  <si>
    <t>Behavior</t>
  </si>
  <si>
    <t>dBrms</t>
  </si>
  <si>
    <t>Potential Behavioral Response Zone</t>
  </si>
  <si>
    <t>Distance (m)</t>
  </si>
  <si>
    <t>Key:</t>
  </si>
  <si>
    <t>Distance (m) [B12-D12]</t>
  </si>
  <si>
    <t xml:space="preserve">This is the distance that the sound pressure levels you are entering were measured at.  The hydrophones were placed at this distance from pile driving locations during sound measurements.  This distance can vary, so be sure to verify the distance that the measurements were taken from. </t>
  </si>
  <si>
    <t>Piles per day [B3]</t>
  </si>
  <si>
    <t>Enter the maximum number of piles that would be installed in a day.</t>
  </si>
  <si>
    <t>Attenuation [F10]</t>
  </si>
  <si>
    <t>Enter the amount of attenuation that will be verified by hydroacoustic monitoring. If hydroacoustic monitoring would not occur, enter zero.</t>
  </si>
  <si>
    <t>Area of effect Auditory Injury (m) [H16]</t>
  </si>
  <si>
    <t>Distance to EQ [J16]</t>
  </si>
  <si>
    <t xml:space="preserve">This is the distance with which the energy from pile driving would no longer be accumulating and harmful to fish. It is not ambient. </t>
  </si>
  <si>
    <t>Distance (m) Potential Behavioral Response Zone [B22]</t>
  </si>
  <si>
    <t xml:space="preserve">This is the distance that sound would travel underwater until the sound pressure levels drop below 150 dB RMS. This is only a guideline for when we would no longer expect potential behavioral effects to salmonids. We use it for bull trout and marbled murrelets. This is not the distance that sound would travel until attenuating to ambient conditions or when it would be undetectable (background is the sound in an area in the absence of your project noise). </t>
  </si>
  <si>
    <t xml:space="preserve">  </t>
  </si>
  <si>
    <t xml:space="preserve">This value represents the radius of the "area of effect" where we would anticipate auditory injury could occur.  Monitoring for marbled murrelets in the area of auditory injury can be done from boats or land (see USFWS Marbled Murrelet Monitoring Protocol). </t>
  </si>
  <si>
    <r>
      <t xml:space="preserve">* Note: </t>
    </r>
    <r>
      <rPr>
        <sz val="11"/>
        <color indexed="8"/>
        <rFont val="Arial"/>
        <family val="2"/>
      </rPr>
      <t xml:space="preserve">If you have a project with different sized piles, you will run this analysis for each size of pile, and use the greater distance of the two to determine the distance to murrelet auditory injury threshold. </t>
    </r>
  </si>
  <si>
    <t>Version 3/3/14 L.Wright</t>
  </si>
  <si>
    <t xml:space="preserve">For projects that entail impact-pile-driving steel piles that is more than intermittent proofing and the pile sizes are less than 36-inch diameter.  Monitoring for marbled murrelets in the masking zone should only occur from land-based locations. </t>
  </si>
  <si>
    <t xml:space="preserve">For projects that entail impact-pile-driving steel piles that is more than intermittent proofing and pile sizes are 36-inch-diameter or larger.  Monitoring for marbled murrelets in the masking zone should only occur from land-based locations. </t>
  </si>
  <si>
    <t>Masking Zone; piles &lt;36-inch [F16]</t>
  </si>
  <si>
    <t>Piles &lt;36-inch</t>
  </si>
  <si>
    <r>
      <t xml:space="preserve">Masking Zone; piles </t>
    </r>
    <r>
      <rPr>
        <b/>
        <sz val="14"/>
        <color theme="1"/>
        <rFont val="Times New Roman"/>
        <family val="1"/>
      </rPr>
      <t>≥</t>
    </r>
    <r>
      <rPr>
        <b/>
        <sz val="14"/>
        <color theme="1"/>
        <rFont val="Times"/>
        <family val="1"/>
      </rPr>
      <t xml:space="preserve"> </t>
    </r>
    <r>
      <rPr>
        <b/>
        <sz val="11"/>
        <color theme="1"/>
        <rFont val="Arial"/>
        <family val="2"/>
      </rPr>
      <t>36-inch [G16]</t>
    </r>
  </si>
  <si>
    <r>
      <t xml:space="preserve">Piles </t>
    </r>
    <r>
      <rPr>
        <b/>
        <sz val="12"/>
        <color theme="1"/>
        <rFont val="Arial"/>
        <family val="2"/>
      </rPr>
      <t>≥</t>
    </r>
    <r>
      <rPr>
        <b/>
        <sz val="11"/>
        <color theme="1"/>
        <rFont val="Arial"/>
        <family val="2"/>
      </rPr>
      <t xml:space="preserve"> 36-inch</t>
    </r>
  </si>
  <si>
    <t>Fish &gt; 2g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</si>
</sst>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3" x14ac:knownFonts="1">
    <font>
      <sz val="11"/>
      <color theme="1"/>
      <name val="Calibri"/>
      <family val="2"/>
      <scheme val="minor"/>
    </font>
    <font>
      <b/>
      <sz val="11"/>
      <name val="Arial"/>
      <family val="2"/>
    </font>
    <font>
      <b/>
      <sz val="12"/>
      <name val="Calibri"/>
      <family val="2"/>
    </font>
    <font>
      <sz val="11"/>
      <color indexed="8"/>
      <name val="Arial"/>
      <family val="2"/>
    </font>
    <font>
      <sz val="10"/>
      <name val="MS Sans Serif"/>
      <family val="2"/>
    </font>
    <font>
      <sz val="11"/>
      <color theme="1"/>
      <name val="Calibri"/>
      <family val="2"/>
      <scheme val="minor"/>
    </font>
    <font>
      <sz val="10"/>
      <color theme="1"/>
      <name val="Arial"/>
      <family val="2"/>
    </font>
    <font>
      <b/>
      <sz val="11"/>
      <color theme="1"/>
      <name val="Arial"/>
      <family val="2"/>
    </font>
    <font>
      <b/>
      <sz val="10"/>
      <color theme="1"/>
      <name val="Arial"/>
      <family val="2"/>
    </font>
    <font>
      <b/>
      <sz val="22"/>
      <color theme="1"/>
      <name val="Arial"/>
      <family val="2"/>
    </font>
    <font>
      <b/>
      <sz val="12"/>
      <color theme="1"/>
      <name val="Arial"/>
      <family val="2"/>
    </font>
    <font>
      <b/>
      <sz val="14"/>
      <color theme="1"/>
      <name val="Times"/>
      <family val="1"/>
    </font>
    <font>
      <b/>
      <sz val="14"/>
      <color theme="1"/>
      <name val="Times New Roman"/>
      <family val="1"/>
    </font>
  </fonts>
  <fills count="11">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9" tint="0.39997558519241921"/>
        <bgColor indexed="64"/>
      </patternFill>
    </fill>
  </fills>
  <borders count="23">
    <border>
      <left/>
      <right/>
      <top/>
      <bottom/>
      <diagonal/>
    </border>
    <border>
      <left/>
      <right style="double">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43" fontId="4" fillId="0" borderId="0" applyFont="0" applyFill="0" applyBorder="0" applyAlignment="0" applyProtection="0"/>
    <xf numFmtId="0" fontId="4" fillId="0" borderId="0"/>
    <xf numFmtId="0" fontId="5" fillId="0" borderId="0"/>
    <xf numFmtId="0" fontId="4" fillId="0" borderId="0"/>
    <xf numFmtId="0" fontId="4" fillId="0" borderId="0"/>
    <xf numFmtId="0" fontId="6" fillId="0" borderId="0"/>
    <xf numFmtId="9" fontId="4" fillId="0" borderId="0" applyFont="0" applyFill="0" applyBorder="0" applyAlignment="0" applyProtection="0"/>
  </cellStyleXfs>
  <cellXfs count="105">
    <xf numFmtId="0" fontId="0" fillId="0" borderId="0" xfId="0"/>
    <xf numFmtId="0" fontId="7" fillId="0" borderId="0" xfId="6" applyFont="1" applyProtection="1"/>
    <xf numFmtId="0" fontId="7" fillId="3" borderId="0" xfId="6" applyFont="1" applyFill="1" applyProtection="1">
      <protection locked="0"/>
    </xf>
    <xf numFmtId="0" fontId="7" fillId="0" borderId="0" xfId="6" applyFont="1" applyProtection="1">
      <protection locked="0"/>
    </xf>
    <xf numFmtId="0" fontId="7" fillId="0" borderId="0" xfId="6" applyFont="1" applyFill="1" applyBorder="1" applyAlignment="1" applyProtection="1">
      <alignment horizontal="left"/>
    </xf>
    <xf numFmtId="0" fontId="7" fillId="0" borderId="1" xfId="6" applyFont="1" applyFill="1" applyBorder="1" applyAlignment="1" applyProtection="1">
      <alignment horizontal="left"/>
    </xf>
    <xf numFmtId="0" fontId="7" fillId="0" borderId="0" xfId="6" applyFont="1" applyFill="1" applyProtection="1">
      <protection locked="0"/>
    </xf>
    <xf numFmtId="0" fontId="7" fillId="0" borderId="2" xfId="6" applyFont="1" applyBorder="1" applyProtection="1"/>
    <xf numFmtId="0" fontId="7" fillId="0" borderId="3" xfId="6" applyFont="1" applyFill="1" applyBorder="1" applyAlignment="1" applyProtection="1">
      <alignment horizontal="center"/>
    </xf>
    <xf numFmtId="1" fontId="7" fillId="0" borderId="3" xfId="6" applyNumberFormat="1" applyFont="1" applyBorder="1" applyAlignment="1" applyProtection="1">
      <alignment horizontal="center" wrapText="1"/>
    </xf>
    <xf numFmtId="1" fontId="7" fillId="0" borderId="3" xfId="6" applyNumberFormat="1" applyFont="1" applyBorder="1" applyProtection="1"/>
    <xf numFmtId="1" fontId="7" fillId="0" borderId="0" xfId="6" applyNumberFormat="1" applyFont="1" applyBorder="1" applyProtection="1"/>
    <xf numFmtId="0" fontId="7" fillId="0" borderId="0" xfId="6" applyFont="1" applyBorder="1" applyAlignment="1" applyProtection="1">
      <alignment horizontal="left" wrapText="1"/>
    </xf>
    <xf numFmtId="0" fontId="7" fillId="0" borderId="0" xfId="6" applyFont="1" applyBorder="1" applyProtection="1"/>
    <xf numFmtId="0" fontId="7" fillId="0" borderId="1" xfId="6" applyFont="1" applyBorder="1" applyProtection="1"/>
    <xf numFmtId="0" fontId="7" fillId="0" borderId="4" xfId="6" applyFont="1" applyBorder="1" applyProtection="1"/>
    <xf numFmtId="0" fontId="1" fillId="4" borderId="3" xfId="6" applyFont="1" applyFill="1" applyBorder="1" applyAlignment="1" applyProtection="1">
      <alignment horizontal="center"/>
    </xf>
    <xf numFmtId="0" fontId="1" fillId="2" borderId="3" xfId="6" applyFont="1" applyFill="1" applyBorder="1" applyAlignment="1" applyProtection="1">
      <alignment horizontal="center"/>
    </xf>
    <xf numFmtId="0" fontId="7" fillId="0" borderId="1" xfId="6" applyFont="1" applyBorder="1" applyAlignment="1" applyProtection="1">
      <alignment horizontal="left" vertical="top" wrapText="1"/>
    </xf>
    <xf numFmtId="0" fontId="7" fillId="0" borderId="0" xfId="6" applyFont="1" applyBorder="1" applyAlignment="1" applyProtection="1">
      <alignment horizontal="left" vertical="top" wrapText="1"/>
    </xf>
    <xf numFmtId="0" fontId="1" fillId="5" borderId="3" xfId="6" applyFont="1" applyFill="1" applyBorder="1" applyAlignment="1" applyProtection="1">
      <alignment horizontal="center"/>
    </xf>
    <xf numFmtId="1" fontId="7" fillId="0" borderId="0" xfId="6" applyNumberFormat="1" applyFont="1" applyBorder="1" applyAlignment="1" applyProtection="1">
      <alignment horizontal="center"/>
    </xf>
    <xf numFmtId="0" fontId="7" fillId="0" borderId="3" xfId="6" applyFont="1" applyBorder="1" applyProtection="1"/>
    <xf numFmtId="0" fontId="7" fillId="4" borderId="3" xfId="6" applyFont="1" applyFill="1" applyBorder="1" applyAlignment="1" applyProtection="1">
      <alignment horizontal="center"/>
    </xf>
    <xf numFmtId="0" fontId="7" fillId="0" borderId="0" xfId="6" applyFont="1" applyFill="1" applyBorder="1" applyAlignment="1" applyProtection="1">
      <alignment horizontal="left"/>
      <protection locked="0"/>
    </xf>
    <xf numFmtId="0" fontId="7" fillId="0" borderId="3" xfId="6" applyFont="1" applyFill="1" applyBorder="1" applyProtection="1">
      <protection locked="0"/>
    </xf>
    <xf numFmtId="0" fontId="1" fillId="0" borderId="0" xfId="6" applyFont="1" applyFill="1" applyBorder="1" applyAlignment="1" applyProtection="1">
      <alignment horizontal="center"/>
      <protection locked="0"/>
    </xf>
    <xf numFmtId="0" fontId="8" fillId="7" borderId="3" xfId="6" applyFont="1" applyFill="1" applyBorder="1" applyAlignment="1" applyProtection="1">
      <alignment horizontal="center"/>
    </xf>
    <xf numFmtId="1" fontId="8" fillId="7" borderId="3" xfId="6" applyNumberFormat="1" applyFont="1" applyFill="1" applyBorder="1" applyAlignment="1" applyProtection="1">
      <alignment horizontal="center"/>
    </xf>
    <xf numFmtId="1" fontId="7" fillId="0" borderId="4" xfId="6" applyNumberFormat="1" applyFont="1" applyBorder="1" applyAlignment="1" applyProtection="1">
      <alignment horizontal="left"/>
    </xf>
    <xf numFmtId="0" fontId="1" fillId="0" borderId="0" xfId="6" applyFont="1" applyFill="1" applyBorder="1" applyAlignment="1" applyProtection="1">
      <alignment horizontal="center"/>
    </xf>
    <xf numFmtId="0" fontId="7" fillId="2" borderId="3" xfId="6" applyFont="1" applyFill="1" applyBorder="1" applyAlignment="1" applyProtection="1">
      <alignment horizontal="center"/>
    </xf>
    <xf numFmtId="0" fontId="7" fillId="2" borderId="5" xfId="6" applyFont="1" applyFill="1" applyBorder="1" applyAlignment="1" applyProtection="1">
      <alignment horizontal="center"/>
    </xf>
    <xf numFmtId="1" fontId="7" fillId="2" borderId="5" xfId="6" applyNumberFormat="1" applyFont="1" applyFill="1" applyBorder="1" applyAlignment="1" applyProtection="1">
      <alignment horizontal="center"/>
    </xf>
    <xf numFmtId="0" fontId="7" fillId="0" borderId="4" xfId="6" applyFont="1" applyFill="1" applyBorder="1" applyProtection="1"/>
    <xf numFmtId="164" fontId="1" fillId="5" borderId="3" xfId="6" applyNumberFormat="1" applyFont="1" applyFill="1" applyBorder="1" applyAlignment="1" applyProtection="1">
      <alignment horizontal="center"/>
    </xf>
    <xf numFmtId="1" fontId="2" fillId="0" borderId="0" xfId="6" applyNumberFormat="1" applyFont="1" applyFill="1" applyBorder="1" applyAlignment="1" applyProtection="1">
      <alignment horizontal="center"/>
    </xf>
    <xf numFmtId="1" fontId="1" fillId="5" borderId="3" xfId="6" applyNumberFormat="1" applyFont="1" applyFill="1" applyBorder="1" applyAlignment="1" applyProtection="1">
      <alignment horizontal="center"/>
    </xf>
    <xf numFmtId="1" fontId="1" fillId="5" borderId="6" xfId="6" applyNumberFormat="1" applyFont="1" applyFill="1" applyBorder="1" applyAlignment="1" applyProtection="1">
      <alignment horizontal="center"/>
    </xf>
    <xf numFmtId="1" fontId="1" fillId="5" borderId="7" xfId="6" applyNumberFormat="1" applyFont="1" applyFill="1" applyBorder="1" applyAlignment="1" applyProtection="1">
      <alignment horizontal="center"/>
    </xf>
    <xf numFmtId="0" fontId="1" fillId="0" borderId="3" xfId="6" applyFont="1" applyBorder="1" applyAlignment="1" applyProtection="1">
      <alignment horizontal="left" wrapText="1"/>
    </xf>
    <xf numFmtId="0" fontId="1" fillId="8" borderId="3" xfId="6" applyFont="1" applyFill="1" applyBorder="1" applyAlignment="1" applyProtection="1">
      <alignment horizontal="center"/>
    </xf>
    <xf numFmtId="0" fontId="7" fillId="0" borderId="0" xfId="6" applyFont="1" applyFill="1" applyBorder="1" applyProtection="1"/>
    <xf numFmtId="1" fontId="1" fillId="0" borderId="0" xfId="6" applyNumberFormat="1" applyFont="1" applyFill="1" applyBorder="1" applyAlignment="1" applyProtection="1">
      <alignment horizontal="center"/>
    </xf>
    <xf numFmtId="0" fontId="7" fillId="0" borderId="0" xfId="6" applyFont="1" applyBorder="1" applyAlignment="1" applyProtection="1">
      <alignment horizontal="center"/>
    </xf>
    <xf numFmtId="0" fontId="1" fillId="0" borderId="6" xfId="6" applyFont="1" applyBorder="1" applyAlignment="1" applyProtection="1">
      <alignment horizontal="center"/>
    </xf>
    <xf numFmtId="0" fontId="1" fillId="0" borderId="8" xfId="6" applyFont="1" applyFill="1" applyBorder="1" applyAlignment="1" applyProtection="1">
      <alignment horizontal="center"/>
    </xf>
    <xf numFmtId="0" fontId="7" fillId="0" borderId="0" xfId="6" applyFont="1" applyFill="1" applyProtection="1"/>
    <xf numFmtId="0" fontId="7" fillId="0" borderId="8" xfId="6" applyFont="1" applyFill="1" applyBorder="1" applyAlignment="1" applyProtection="1">
      <alignment horizontal="center" wrapText="1"/>
    </xf>
    <xf numFmtId="0" fontId="1" fillId="0" borderId="0" xfId="6" applyFont="1" applyFill="1" applyBorder="1" applyAlignment="1" applyProtection="1">
      <alignment horizontal="center" wrapText="1"/>
    </xf>
    <xf numFmtId="0" fontId="7" fillId="0" borderId="0" xfId="6" applyFont="1" applyFill="1" applyBorder="1" applyAlignment="1" applyProtection="1">
      <alignment horizontal="center"/>
    </xf>
    <xf numFmtId="0" fontId="7" fillId="8" borderId="6" xfId="6" applyFont="1" applyFill="1" applyBorder="1" applyAlignment="1" applyProtection="1">
      <alignment horizontal="center"/>
    </xf>
    <xf numFmtId="0" fontId="7" fillId="0" borderId="8" xfId="6" applyFont="1" applyFill="1" applyBorder="1" applyProtection="1"/>
    <xf numFmtId="1" fontId="7" fillId="0" borderId="0" xfId="6" applyNumberFormat="1" applyFont="1" applyFill="1" applyBorder="1" applyAlignment="1" applyProtection="1">
      <alignment horizontal="center"/>
    </xf>
    <xf numFmtId="1" fontId="1" fillId="0" borderId="9" xfId="6" applyNumberFormat="1" applyFont="1" applyFill="1" applyBorder="1" applyAlignment="1" applyProtection="1">
      <alignment horizontal="left" wrapText="1"/>
    </xf>
    <xf numFmtId="1" fontId="1" fillId="5" borderId="5" xfId="6" applyNumberFormat="1" applyFont="1" applyFill="1" applyBorder="1" applyAlignment="1" applyProtection="1">
      <alignment horizontal="center"/>
    </xf>
    <xf numFmtId="1" fontId="1" fillId="0" borderId="0" xfId="6" applyNumberFormat="1" applyFont="1" applyFill="1" applyBorder="1" applyAlignment="1" applyProtection="1">
      <alignment horizontal="left" wrapText="1"/>
    </xf>
    <xf numFmtId="0" fontId="7" fillId="0" borderId="10" xfId="6" applyFont="1" applyBorder="1" applyProtection="1"/>
    <xf numFmtId="0" fontId="7" fillId="0" borderId="11" xfId="6" applyFont="1" applyBorder="1" applyProtection="1"/>
    <xf numFmtId="14" fontId="7" fillId="0" borderId="0" xfId="6" applyNumberFormat="1" applyFont="1" applyProtection="1">
      <protection locked="0"/>
    </xf>
    <xf numFmtId="1" fontId="7" fillId="0" borderId="0" xfId="6" applyNumberFormat="1" applyFont="1" applyProtection="1"/>
    <xf numFmtId="0" fontId="7" fillId="0" borderId="3" xfId="6" applyFont="1" applyBorder="1" applyAlignment="1" applyProtection="1">
      <alignment horizontal="left" vertical="center"/>
    </xf>
    <xf numFmtId="0" fontId="7" fillId="0" borderId="3" xfId="6" applyFont="1" applyBorder="1" applyAlignment="1" applyProtection="1">
      <alignment horizontal="left" vertical="center" wrapText="1"/>
    </xf>
    <xf numFmtId="0" fontId="10" fillId="6" borderId="3" xfId="6" applyFont="1" applyFill="1" applyBorder="1" applyAlignment="1" applyProtection="1">
      <alignment horizontal="center"/>
    </xf>
    <xf numFmtId="1" fontId="10" fillId="6" borderId="3" xfId="6" applyNumberFormat="1" applyFont="1" applyFill="1" applyBorder="1" applyAlignment="1" applyProtection="1">
      <alignment horizontal="center"/>
    </xf>
    <xf numFmtId="0" fontId="7" fillId="8" borderId="8" xfId="6" applyFont="1" applyFill="1" applyBorder="1" applyAlignment="1" applyProtection="1">
      <alignment horizontal="left"/>
    </xf>
    <xf numFmtId="0" fontId="7" fillId="8" borderId="0" xfId="6" applyFont="1" applyFill="1" applyBorder="1" applyAlignment="1" applyProtection="1">
      <alignment horizontal="left"/>
    </xf>
    <xf numFmtId="0" fontId="7" fillId="8" borderId="1" xfId="6" applyFont="1" applyFill="1" applyBorder="1" applyAlignment="1" applyProtection="1">
      <alignment horizontal="left"/>
    </xf>
    <xf numFmtId="0" fontId="8" fillId="6" borderId="6" xfId="6" applyFont="1" applyFill="1" applyBorder="1" applyAlignment="1" applyProtection="1">
      <alignment horizontal="center"/>
    </xf>
    <xf numFmtId="0" fontId="8" fillId="6" borderId="14" xfId="6" applyFont="1" applyFill="1" applyBorder="1" applyAlignment="1" applyProtection="1">
      <alignment horizontal="center"/>
    </xf>
    <xf numFmtId="0" fontId="8" fillId="7" borderId="6" xfId="6" applyFont="1" applyFill="1" applyBorder="1" applyAlignment="1" applyProtection="1">
      <alignment horizontal="center"/>
    </xf>
    <xf numFmtId="0" fontId="8" fillId="7" borderId="15" xfId="6" applyFont="1" applyFill="1" applyBorder="1" applyAlignment="1" applyProtection="1">
      <alignment horizontal="center"/>
    </xf>
    <xf numFmtId="0" fontId="8" fillId="7" borderId="14" xfId="6" applyFont="1" applyFill="1" applyBorder="1" applyAlignment="1" applyProtection="1">
      <alignment horizontal="center"/>
    </xf>
    <xf numFmtId="0" fontId="9" fillId="9" borderId="0" xfId="6" applyFont="1" applyFill="1" applyBorder="1" applyAlignment="1" applyProtection="1">
      <alignment horizontal="left" vertical="top" wrapText="1"/>
    </xf>
    <xf numFmtId="0" fontId="9" fillId="9" borderId="1" xfId="6" applyFont="1" applyFill="1" applyBorder="1" applyAlignment="1" applyProtection="1">
      <alignment horizontal="left" vertical="top" wrapText="1"/>
    </xf>
    <xf numFmtId="0" fontId="10" fillId="10" borderId="8" xfId="6" applyFont="1" applyFill="1" applyBorder="1" applyAlignment="1" applyProtection="1">
      <alignment horizontal="left" vertical="top" wrapText="1"/>
    </xf>
    <xf numFmtId="0" fontId="10" fillId="10" borderId="0" xfId="6" applyFont="1" applyFill="1" applyBorder="1" applyAlignment="1" applyProtection="1">
      <alignment horizontal="left" vertical="top" wrapText="1"/>
    </xf>
    <xf numFmtId="0" fontId="10" fillId="10" borderId="1" xfId="6" applyFont="1" applyFill="1" applyBorder="1" applyAlignment="1" applyProtection="1">
      <alignment horizontal="left" vertical="top" wrapText="1"/>
    </xf>
    <xf numFmtId="0" fontId="7" fillId="3" borderId="0" xfId="6" applyFont="1" applyFill="1" applyBorder="1" applyAlignment="1" applyProtection="1">
      <alignment horizontal="left" wrapText="1"/>
    </xf>
    <xf numFmtId="0" fontId="7" fillId="3" borderId="1" xfId="6" applyFont="1" applyFill="1" applyBorder="1" applyAlignment="1" applyProtection="1">
      <alignment horizontal="left" wrapText="1"/>
    </xf>
    <xf numFmtId="0" fontId="7" fillId="3" borderId="0" xfId="6" applyFont="1" applyFill="1" applyBorder="1" applyAlignment="1" applyProtection="1">
      <alignment horizontal="left" vertical="top" wrapText="1"/>
    </xf>
    <xf numFmtId="0" fontId="7" fillId="3" borderId="1" xfId="6" applyFont="1" applyFill="1" applyBorder="1" applyAlignment="1" applyProtection="1">
      <alignment horizontal="left" vertical="top" wrapText="1"/>
    </xf>
    <xf numFmtId="0" fontId="7" fillId="4" borderId="8" xfId="6" applyFont="1" applyFill="1" applyBorder="1" applyAlignment="1" applyProtection="1">
      <alignment horizontal="left"/>
    </xf>
    <xf numFmtId="0" fontId="7" fillId="4" borderId="0" xfId="6" applyFont="1" applyFill="1" applyBorder="1" applyAlignment="1" applyProtection="1">
      <alignment horizontal="left"/>
    </xf>
    <xf numFmtId="0" fontId="7" fillId="4" borderId="1" xfId="6" applyFont="1" applyFill="1" applyBorder="1" applyAlignment="1" applyProtection="1">
      <alignment horizontal="left"/>
    </xf>
    <xf numFmtId="0" fontId="7" fillId="5" borderId="8" xfId="6" applyFont="1" applyFill="1" applyBorder="1" applyAlignment="1" applyProtection="1">
      <alignment horizontal="left"/>
    </xf>
    <xf numFmtId="0" fontId="7" fillId="5" borderId="0" xfId="6" applyFont="1" applyFill="1" applyBorder="1" applyAlignment="1" applyProtection="1">
      <alignment horizontal="left"/>
    </xf>
    <xf numFmtId="0" fontId="7" fillId="5" borderId="1" xfId="6" applyFont="1" applyFill="1" applyBorder="1" applyAlignment="1" applyProtection="1">
      <alignment horizontal="left"/>
    </xf>
    <xf numFmtId="0" fontId="7" fillId="0" borderId="3" xfId="6" applyFont="1" applyBorder="1" applyAlignment="1" applyProtection="1">
      <alignment horizontal="left" vertical="center" wrapText="1"/>
    </xf>
    <xf numFmtId="0" fontId="0" fillId="0" borderId="3" xfId="0" applyBorder="1" applyAlignment="1">
      <alignment horizontal="left" vertical="center" wrapText="1"/>
    </xf>
    <xf numFmtId="1" fontId="7" fillId="0" borderId="0" xfId="6" applyNumberFormat="1" applyFont="1" applyBorder="1" applyAlignment="1" applyProtection="1">
      <alignment horizontal="left" vertical="top" wrapText="1"/>
    </xf>
    <xf numFmtId="1" fontId="7" fillId="0" borderId="1" xfId="6" applyNumberFormat="1" applyFont="1" applyBorder="1" applyAlignment="1" applyProtection="1">
      <alignment horizontal="left" vertical="top" wrapText="1"/>
    </xf>
    <xf numFmtId="0" fontId="7" fillId="0" borderId="17" xfId="6" applyFont="1" applyBorder="1" applyAlignment="1" applyProtection="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7" fillId="0" borderId="0" xfId="6" applyFont="1" applyBorder="1" applyAlignment="1" applyProtection="1">
      <alignment horizontal="left" vertical="top" wrapText="1"/>
    </xf>
    <xf numFmtId="0" fontId="7" fillId="8" borderId="7" xfId="6" applyFont="1" applyFill="1" applyBorder="1" applyAlignment="1" applyProtection="1">
      <alignment horizontal="center" vertical="top" wrapText="1"/>
    </xf>
    <xf numFmtId="0" fontId="7" fillId="8" borderId="16" xfId="6" applyFont="1" applyFill="1" applyBorder="1" applyAlignment="1" applyProtection="1">
      <alignment horizontal="center" vertical="top" wrapText="1"/>
    </xf>
    <xf numFmtId="1" fontId="1" fillId="0" borderId="12" xfId="6" applyNumberFormat="1" applyFont="1" applyBorder="1" applyAlignment="1" applyProtection="1">
      <alignment horizontal="left" vertical="top" wrapText="1"/>
    </xf>
    <xf numFmtId="1" fontId="1" fillId="0" borderId="13" xfId="6" applyNumberFormat="1" applyFont="1" applyBorder="1" applyAlignment="1" applyProtection="1">
      <alignment horizontal="left" vertical="top" wrapText="1"/>
    </xf>
    <xf numFmtId="1" fontId="1" fillId="0" borderId="0" xfId="6" applyNumberFormat="1" applyFont="1" applyBorder="1" applyAlignment="1" applyProtection="1">
      <alignment horizontal="left" vertical="top" wrapText="1"/>
    </xf>
    <xf numFmtId="1" fontId="1" fillId="0" borderId="1" xfId="6" applyNumberFormat="1" applyFont="1" applyBorder="1" applyAlignment="1" applyProtection="1">
      <alignment horizontal="left" vertical="top" wrapText="1"/>
    </xf>
  </cellXfs>
  <cellStyles count="8">
    <cellStyle name="Comma 2" xfId="1"/>
    <cellStyle name="Normal" xfId="0" builtinId="0"/>
    <cellStyle name="Normal 2" xfId="2"/>
    <cellStyle name="Normal 2 2" xfId="3"/>
    <cellStyle name="Normal 3" xfId="4"/>
    <cellStyle name="Normal 3 2" xfId="5"/>
    <cellStyle name="Normal 4" xfId="6"/>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66675</xdr:colOff>
      <xdr:row>2</xdr:row>
      <xdr:rowOff>47625</xdr:rowOff>
    </xdr:from>
    <xdr:to>
      <xdr:col>9</xdr:col>
      <xdr:colOff>600075</xdr:colOff>
      <xdr:row>3</xdr:row>
      <xdr:rowOff>323850</xdr:rowOff>
    </xdr:to>
    <xdr:pic>
      <xdr:nvPicPr>
        <xdr:cNvPr id="102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01625" y="1247775"/>
          <a:ext cx="533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38"/>
  <sheetViews>
    <sheetView showGridLines="0" tabSelected="1" zoomScale="70" zoomScaleNormal="70" workbookViewId="0">
      <selection activeCell="F13" sqref="F13:I16"/>
    </sheetView>
  </sheetViews>
  <sheetFormatPr defaultColWidth="38" defaultRowHeight="15" x14ac:dyDescent="0.25"/>
  <cols>
    <col min="1" max="1" width="45.5703125" style="1" bestFit="1" customWidth="1"/>
    <col min="2" max="2" width="17.85546875" style="1" customWidth="1"/>
    <col min="3" max="3" width="18" style="1" customWidth="1"/>
    <col min="4" max="4" width="26.140625" style="1" customWidth="1"/>
    <col min="5" max="5" width="21.42578125" style="60" customWidth="1"/>
    <col min="6" max="6" width="18.42578125" style="60" customWidth="1"/>
    <col min="7" max="7" width="19" style="60" customWidth="1"/>
    <col min="8" max="8" width="22.28515625" style="60" customWidth="1"/>
    <col min="9" max="9" width="20.85546875" style="60" customWidth="1"/>
    <col min="10" max="10" width="13.28515625" style="1" customWidth="1"/>
    <col min="11" max="255" width="9.140625" style="1" customWidth="1"/>
    <col min="256" max="16384" width="38" style="1"/>
  </cols>
  <sheetData>
    <row r="1" spans="1:17" ht="27.75" x14ac:dyDescent="0.25">
      <c r="A1" s="73" t="s">
        <v>0</v>
      </c>
      <c r="B1" s="73"/>
      <c r="C1" s="73"/>
      <c r="D1" s="73"/>
      <c r="E1" s="73"/>
      <c r="F1" s="73"/>
      <c r="G1" s="73"/>
      <c r="H1" s="73"/>
      <c r="I1" s="73"/>
      <c r="J1" s="74"/>
    </row>
    <row r="2" spans="1:17" ht="66.75" customHeight="1" x14ac:dyDescent="0.25">
      <c r="A2" s="75" t="s">
        <v>1</v>
      </c>
      <c r="B2" s="76"/>
      <c r="C2" s="76"/>
      <c r="D2" s="76"/>
      <c r="E2" s="76"/>
      <c r="F2" s="76"/>
      <c r="G2" s="76"/>
      <c r="H2" s="76"/>
      <c r="I2" s="76"/>
      <c r="J2" s="77"/>
    </row>
    <row r="3" spans="1:17" s="2" customFormat="1" ht="28.5" customHeight="1" x14ac:dyDescent="0.25">
      <c r="A3" s="78" t="s">
        <v>2</v>
      </c>
      <c r="B3" s="78"/>
      <c r="C3" s="78"/>
      <c r="D3" s="78"/>
      <c r="E3" s="78"/>
      <c r="F3" s="78"/>
      <c r="G3" s="78"/>
      <c r="H3" s="78"/>
      <c r="I3" s="78"/>
      <c r="J3" s="79"/>
    </row>
    <row r="4" spans="1:17" s="2" customFormat="1" ht="27.75" customHeight="1" x14ac:dyDescent="0.25">
      <c r="A4" s="80" t="s">
        <v>3</v>
      </c>
      <c r="B4" s="80"/>
      <c r="C4" s="80"/>
      <c r="D4" s="80"/>
      <c r="E4" s="80"/>
      <c r="F4" s="80"/>
      <c r="G4" s="80"/>
      <c r="H4" s="80"/>
      <c r="I4" s="80"/>
      <c r="J4" s="81"/>
    </row>
    <row r="5" spans="1:17" s="3" customFormat="1" x14ac:dyDescent="0.25">
      <c r="A5" s="82" t="s">
        <v>4</v>
      </c>
      <c r="B5" s="83"/>
      <c r="C5" s="83"/>
      <c r="D5" s="83"/>
      <c r="E5" s="83"/>
      <c r="F5" s="83"/>
      <c r="G5" s="83"/>
      <c r="H5" s="83"/>
      <c r="I5" s="83"/>
      <c r="J5" s="84"/>
    </row>
    <row r="6" spans="1:17" s="3" customFormat="1" x14ac:dyDescent="0.25">
      <c r="A6" s="85" t="s">
        <v>5</v>
      </c>
      <c r="B6" s="86"/>
      <c r="C6" s="86"/>
      <c r="D6" s="86"/>
      <c r="E6" s="86"/>
      <c r="F6" s="86"/>
      <c r="G6" s="86"/>
      <c r="H6" s="86"/>
      <c r="I6" s="86"/>
      <c r="J6" s="87"/>
    </row>
    <row r="7" spans="1:17" s="3" customFormat="1" x14ac:dyDescent="0.25">
      <c r="A7" s="65" t="s">
        <v>6</v>
      </c>
      <c r="B7" s="66"/>
      <c r="C7" s="66"/>
      <c r="D7" s="66"/>
      <c r="E7" s="66"/>
      <c r="F7" s="66"/>
      <c r="G7" s="66"/>
      <c r="H7" s="66"/>
      <c r="I7" s="66"/>
      <c r="J7" s="67"/>
    </row>
    <row r="8" spans="1:17" s="6" customFormat="1" ht="8.25" customHeight="1" x14ac:dyDescent="0.25">
      <c r="A8" s="4"/>
      <c r="B8" s="4"/>
      <c r="C8" s="4"/>
      <c r="D8" s="4"/>
      <c r="E8" s="4"/>
      <c r="F8" s="4"/>
      <c r="G8" s="4"/>
      <c r="H8" s="4"/>
      <c r="I8" s="4"/>
      <c r="J8" s="5"/>
    </row>
    <row r="9" spans="1:17" ht="30" x14ac:dyDescent="0.25">
      <c r="A9" s="7"/>
      <c r="B9" s="8" t="s">
        <v>7</v>
      </c>
      <c r="C9" s="8" t="s">
        <v>8</v>
      </c>
      <c r="D9" s="8" t="s">
        <v>9</v>
      </c>
      <c r="E9" s="9" t="s">
        <v>10</v>
      </c>
      <c r="F9" s="10" t="s">
        <v>11</v>
      </c>
      <c r="G9" s="11"/>
      <c r="H9" s="12"/>
      <c r="I9" s="13"/>
      <c r="J9" s="14"/>
    </row>
    <row r="10" spans="1:17" x14ac:dyDescent="0.25">
      <c r="A10" s="15" t="s">
        <v>12</v>
      </c>
      <c r="B10" s="16">
        <v>212</v>
      </c>
      <c r="C10" s="16">
        <v>181</v>
      </c>
      <c r="D10" s="16">
        <v>189</v>
      </c>
      <c r="E10" s="17">
        <v>150</v>
      </c>
      <c r="F10" s="16">
        <v>8</v>
      </c>
      <c r="G10" s="13"/>
      <c r="H10" s="13"/>
      <c r="I10" s="13"/>
      <c r="J10" s="18"/>
      <c r="K10" s="19"/>
      <c r="L10" s="19"/>
      <c r="M10" s="19"/>
      <c r="N10" s="19"/>
      <c r="O10" s="19"/>
      <c r="P10" s="19"/>
    </row>
    <row r="11" spans="1:17" x14ac:dyDescent="0.25">
      <c r="A11" s="15" t="s">
        <v>13</v>
      </c>
      <c r="B11" s="20">
        <f>B10-$F$10</f>
        <v>204</v>
      </c>
      <c r="C11" s="20">
        <f>C10-$F$10</f>
        <v>173</v>
      </c>
      <c r="D11" s="20">
        <f>D10-$F$10</f>
        <v>181</v>
      </c>
      <c r="E11" s="21"/>
      <c r="F11" s="21"/>
      <c r="G11" s="21"/>
      <c r="H11" s="21"/>
      <c r="I11" s="13"/>
      <c r="J11" s="14"/>
      <c r="K11" s="19"/>
      <c r="L11" s="19"/>
      <c r="M11" s="19"/>
      <c r="N11" s="19"/>
      <c r="O11" s="19"/>
      <c r="P11" s="19"/>
      <c r="Q11" s="19"/>
    </row>
    <row r="12" spans="1:17" x14ac:dyDescent="0.25">
      <c r="A12" s="15" t="s">
        <v>14</v>
      </c>
      <c r="B12" s="16">
        <v>10</v>
      </c>
      <c r="C12" s="16">
        <v>10</v>
      </c>
      <c r="D12" s="16">
        <v>10</v>
      </c>
      <c r="E12" s="11"/>
      <c r="F12" s="11"/>
      <c r="G12" s="11"/>
      <c r="H12" s="11"/>
      <c r="I12" s="11"/>
      <c r="J12" s="14"/>
      <c r="K12" s="19"/>
      <c r="L12" s="19"/>
      <c r="M12" s="19"/>
      <c r="N12" s="19"/>
      <c r="O12" s="19"/>
      <c r="P12" s="19"/>
      <c r="Q12" s="19"/>
    </row>
    <row r="13" spans="1:17" ht="15" customHeight="1" x14ac:dyDescent="0.25">
      <c r="A13" s="22" t="s">
        <v>15</v>
      </c>
      <c r="B13" s="23">
        <v>5</v>
      </c>
      <c r="C13" s="24"/>
      <c r="D13" s="68" t="s">
        <v>16</v>
      </c>
      <c r="E13" s="69"/>
      <c r="F13" s="70" t="s">
        <v>17</v>
      </c>
      <c r="G13" s="71"/>
      <c r="H13" s="71"/>
      <c r="I13" s="72"/>
      <c r="J13" s="14"/>
      <c r="K13" s="98"/>
      <c r="L13" s="98"/>
      <c r="M13" s="98"/>
      <c r="N13" s="98"/>
      <c r="O13" s="98"/>
      <c r="P13" s="98"/>
      <c r="Q13" s="98"/>
    </row>
    <row r="14" spans="1:17" ht="15.75" x14ac:dyDescent="0.25">
      <c r="A14" s="25" t="s">
        <v>18</v>
      </c>
      <c r="B14" s="23">
        <v>1380</v>
      </c>
      <c r="C14" s="26"/>
      <c r="D14" s="64" t="s">
        <v>19</v>
      </c>
      <c r="E14" s="63" t="s">
        <v>54</v>
      </c>
      <c r="F14" s="27" t="s">
        <v>20</v>
      </c>
      <c r="G14" s="27" t="s">
        <v>20</v>
      </c>
      <c r="H14" s="27" t="s">
        <v>21</v>
      </c>
      <c r="I14" s="28" t="s">
        <v>22</v>
      </c>
      <c r="J14" s="99" t="s">
        <v>23</v>
      </c>
      <c r="K14" s="98"/>
      <c r="L14" s="98"/>
      <c r="M14" s="98"/>
      <c r="N14" s="98"/>
      <c r="O14" s="98"/>
      <c r="P14" s="98"/>
      <c r="Q14" s="98"/>
    </row>
    <row r="15" spans="1:17" ht="15.75" x14ac:dyDescent="0.25">
      <c r="A15" s="29" t="s">
        <v>24</v>
      </c>
      <c r="B15" s="20">
        <f>B14*B13</f>
        <v>6900</v>
      </c>
      <c r="C15" s="30"/>
      <c r="D15" s="31">
        <v>183</v>
      </c>
      <c r="E15" s="31">
        <v>187</v>
      </c>
      <c r="F15" s="32" t="s">
        <v>51</v>
      </c>
      <c r="G15" s="32" t="s">
        <v>53</v>
      </c>
      <c r="H15" s="32">
        <v>202</v>
      </c>
      <c r="I15" s="33">
        <v>208</v>
      </c>
      <c r="J15" s="100"/>
    </row>
    <row r="16" spans="1:17" ht="15.75" x14ac:dyDescent="0.25">
      <c r="A16" s="34" t="s">
        <v>25</v>
      </c>
      <c r="B16" s="35">
        <f>IF(B14=0,0,C11+10*LOG(B15))</f>
        <v>211.38849090737256</v>
      </c>
      <c r="C16" s="36" t="s">
        <v>26</v>
      </c>
      <c r="D16" s="37">
        <f>IF(($C12*10^(($B16-D15)/$B17))&gt;$J16, $J16,$C12*10^(($B16-D15)/$B17))</f>
        <v>341.45488738336036</v>
      </c>
      <c r="E16" s="38">
        <f>IF(($C12*10^(($B16-E15)/$B17))&gt;$J16, $J16,$C12*10^(($B16-E15)/$B17))</f>
        <v>341.45488738336036</v>
      </c>
      <c r="F16" s="37">
        <v>42</v>
      </c>
      <c r="G16" s="37">
        <v>168</v>
      </c>
      <c r="H16" s="37">
        <f>IF(($C12*10^(($B16-H15)/$B17))&gt;$J16, $J16,$C12*10^(($B16-H15)/$B17))</f>
        <v>42.257071261253387</v>
      </c>
      <c r="I16" s="37">
        <f>IF($D12*10^(($B16-I15)/$B17)&gt;$J16,$J16,$D12*10^(($B16-I15)/$B17))</f>
        <v>16.822843075695094</v>
      </c>
      <c r="J16" s="39">
        <f>C$12*10^(($C11-E10)/15)</f>
        <v>341.45488738336036</v>
      </c>
    </row>
    <row r="17" spans="1:10" x14ac:dyDescent="0.25">
      <c r="A17" s="40" t="s">
        <v>27</v>
      </c>
      <c r="B17" s="41">
        <v>15</v>
      </c>
      <c r="C17" s="13"/>
      <c r="D17" s="42"/>
      <c r="E17" s="43"/>
      <c r="F17" s="101"/>
      <c r="G17" s="101"/>
      <c r="H17" s="101"/>
      <c r="I17" s="101"/>
      <c r="J17" s="102"/>
    </row>
    <row r="18" spans="1:10" ht="6.75" customHeight="1" x14ac:dyDescent="0.25">
      <c r="A18" s="42"/>
      <c r="B18" s="42"/>
      <c r="C18" s="42"/>
      <c r="D18" s="42"/>
      <c r="E18" s="43"/>
      <c r="F18" s="103"/>
      <c r="G18" s="103"/>
      <c r="H18" s="103"/>
      <c r="I18" s="103"/>
      <c r="J18" s="104"/>
    </row>
    <row r="19" spans="1:10" s="47" customFormat="1" ht="15" customHeight="1" x14ac:dyDescent="0.25">
      <c r="A19" s="44"/>
      <c r="B19" s="45" t="s">
        <v>28</v>
      </c>
      <c r="C19" s="46"/>
      <c r="D19" s="30"/>
      <c r="E19" s="44"/>
      <c r="F19" s="90"/>
      <c r="G19" s="90"/>
      <c r="H19" s="90"/>
      <c r="I19" s="90"/>
      <c r="J19" s="91"/>
    </row>
    <row r="20" spans="1:10" s="47" customFormat="1" ht="18.75" customHeight="1" x14ac:dyDescent="0.25">
      <c r="A20" s="42"/>
      <c r="B20" s="45" t="s">
        <v>29</v>
      </c>
      <c r="C20" s="48"/>
      <c r="D20" s="49"/>
      <c r="E20" s="50"/>
      <c r="F20" s="90"/>
      <c r="G20" s="90"/>
      <c r="H20" s="90"/>
      <c r="I20" s="90"/>
      <c r="J20" s="91"/>
    </row>
    <row r="21" spans="1:10" s="47" customFormat="1" x14ac:dyDescent="0.25">
      <c r="A21" s="22" t="s">
        <v>30</v>
      </c>
      <c r="B21" s="51">
        <v>150</v>
      </c>
      <c r="C21" s="52"/>
      <c r="D21" s="43"/>
      <c r="E21" s="53"/>
      <c r="F21" s="90"/>
      <c r="G21" s="90"/>
      <c r="H21" s="90"/>
      <c r="I21" s="90"/>
      <c r="J21" s="91"/>
    </row>
    <row r="22" spans="1:10" ht="15.75" thickBot="1" x14ac:dyDescent="0.3">
      <c r="A22" s="54" t="s">
        <v>31</v>
      </c>
      <c r="B22" s="55">
        <f>D12*10^((D11-B21)/B17)</f>
        <v>1165.9144011798328</v>
      </c>
      <c r="C22" s="56"/>
      <c r="D22" s="43"/>
      <c r="E22" s="11"/>
      <c r="F22" s="57"/>
      <c r="G22" s="57"/>
      <c r="H22" s="57"/>
      <c r="I22" s="57"/>
      <c r="J22" s="58"/>
    </row>
    <row r="23" spans="1:10" ht="15.75" customHeight="1" thickTop="1" x14ac:dyDescent="0.25">
      <c r="A23" s="92" t="s">
        <v>46</v>
      </c>
      <c r="B23" s="93"/>
      <c r="C23" s="93"/>
      <c r="D23" s="93"/>
      <c r="E23" s="94"/>
      <c r="F23" s="1"/>
      <c r="G23" s="1"/>
      <c r="H23" s="1"/>
      <c r="I23" s="1"/>
    </row>
    <row r="24" spans="1:10" ht="16.5" customHeight="1" thickBot="1" x14ac:dyDescent="0.3">
      <c r="A24" s="95"/>
      <c r="B24" s="96"/>
      <c r="C24" s="96"/>
      <c r="D24" s="96"/>
      <c r="E24" s="97"/>
      <c r="F24" s="1"/>
      <c r="G24" s="1"/>
      <c r="H24" s="1"/>
      <c r="I24" s="1"/>
    </row>
    <row r="25" spans="1:10" ht="15" customHeight="1" x14ac:dyDescent="0.25">
      <c r="A25" s="59" t="s">
        <v>47</v>
      </c>
      <c r="F25" s="1"/>
      <c r="G25" s="1"/>
      <c r="H25" s="1"/>
      <c r="I25" s="1"/>
    </row>
    <row r="26" spans="1:10" ht="15" customHeight="1" x14ac:dyDescent="0.25">
      <c r="A26" s="59" t="s">
        <v>32</v>
      </c>
      <c r="F26" s="1"/>
      <c r="G26" s="1"/>
      <c r="H26" s="1"/>
      <c r="I26" s="1"/>
    </row>
    <row r="27" spans="1:10" ht="45.75" customHeight="1" x14ac:dyDescent="0.25">
      <c r="A27" s="61" t="s">
        <v>33</v>
      </c>
      <c r="B27" s="88" t="s">
        <v>34</v>
      </c>
      <c r="C27" s="89"/>
      <c r="D27" s="89"/>
      <c r="E27" s="89"/>
      <c r="F27" s="89"/>
      <c r="G27" s="89"/>
      <c r="H27" s="89"/>
      <c r="I27" s="89"/>
      <c r="J27" s="89"/>
    </row>
    <row r="28" spans="1:10" s="42" customFormat="1" ht="18" customHeight="1" x14ac:dyDescent="0.25">
      <c r="A28" s="61" t="s">
        <v>35</v>
      </c>
      <c r="B28" s="88" t="s">
        <v>36</v>
      </c>
      <c r="C28" s="89"/>
      <c r="D28" s="89"/>
      <c r="E28" s="89"/>
      <c r="F28" s="89"/>
      <c r="G28" s="89"/>
      <c r="H28" s="89"/>
      <c r="I28" s="89"/>
      <c r="J28" s="89"/>
    </row>
    <row r="29" spans="1:10" s="42" customFormat="1" ht="18" customHeight="1" x14ac:dyDescent="0.25">
      <c r="A29" s="61" t="s">
        <v>37</v>
      </c>
      <c r="B29" s="88" t="s">
        <v>38</v>
      </c>
      <c r="C29" s="89"/>
      <c r="D29" s="89"/>
      <c r="E29" s="89"/>
      <c r="F29" s="89"/>
      <c r="G29" s="89"/>
      <c r="H29" s="89"/>
      <c r="I29" s="89"/>
      <c r="J29" s="89"/>
    </row>
    <row r="30" spans="1:10" s="42" customFormat="1" ht="35.25" customHeight="1" x14ac:dyDescent="0.25">
      <c r="A30" s="61" t="s">
        <v>50</v>
      </c>
      <c r="B30" s="88" t="s">
        <v>48</v>
      </c>
      <c r="C30" s="89"/>
      <c r="D30" s="89"/>
      <c r="E30" s="89"/>
      <c r="F30" s="89"/>
      <c r="G30" s="89"/>
      <c r="H30" s="89"/>
      <c r="I30" s="89"/>
      <c r="J30" s="89"/>
    </row>
    <row r="31" spans="1:10" ht="33.75" customHeight="1" x14ac:dyDescent="0.25">
      <c r="A31" s="61" t="s">
        <v>52</v>
      </c>
      <c r="B31" s="88" t="s">
        <v>49</v>
      </c>
      <c r="C31" s="89"/>
      <c r="D31" s="89"/>
      <c r="E31" s="89"/>
      <c r="F31" s="89"/>
      <c r="G31" s="89"/>
      <c r="H31" s="89"/>
      <c r="I31" s="89"/>
      <c r="J31" s="89"/>
    </row>
    <row r="32" spans="1:10" ht="35.25" customHeight="1" x14ac:dyDescent="0.25">
      <c r="A32" s="61" t="s">
        <v>39</v>
      </c>
      <c r="B32" s="88" t="s">
        <v>45</v>
      </c>
      <c r="C32" s="89"/>
      <c r="D32" s="89"/>
      <c r="E32" s="89"/>
      <c r="F32" s="89"/>
      <c r="G32" s="89"/>
      <c r="H32" s="89"/>
      <c r="I32" s="89"/>
      <c r="J32" s="89"/>
    </row>
    <row r="33" spans="1:10" ht="18" customHeight="1" x14ac:dyDescent="0.25">
      <c r="A33" s="61" t="s">
        <v>40</v>
      </c>
      <c r="B33" s="88" t="s">
        <v>41</v>
      </c>
      <c r="C33" s="89"/>
      <c r="D33" s="89"/>
      <c r="E33" s="89"/>
      <c r="F33" s="89"/>
      <c r="G33" s="89"/>
      <c r="H33" s="89"/>
      <c r="I33" s="89"/>
      <c r="J33" s="89"/>
    </row>
    <row r="34" spans="1:10" ht="60.75" customHeight="1" x14ac:dyDescent="0.25">
      <c r="A34" s="62" t="s">
        <v>42</v>
      </c>
      <c r="B34" s="88" t="s">
        <v>43</v>
      </c>
      <c r="C34" s="89"/>
      <c r="D34" s="89"/>
      <c r="E34" s="89"/>
      <c r="F34" s="89"/>
      <c r="G34" s="89"/>
      <c r="H34" s="89"/>
      <c r="I34" s="89"/>
      <c r="J34" s="89"/>
    </row>
    <row r="35" spans="1:10" x14ac:dyDescent="0.25">
      <c r="E35" s="1"/>
      <c r="F35" s="1"/>
      <c r="G35" s="1"/>
      <c r="H35" s="1"/>
      <c r="I35" s="1"/>
    </row>
    <row r="36" spans="1:10" ht="15.75" customHeight="1" x14ac:dyDescent="0.25">
      <c r="F36" s="1"/>
      <c r="G36" s="1"/>
      <c r="H36" s="1"/>
      <c r="I36" s="1"/>
    </row>
    <row r="37" spans="1:10" x14ac:dyDescent="0.25">
      <c r="E37" s="1"/>
      <c r="F37" s="1"/>
      <c r="G37" s="1"/>
      <c r="H37" s="1"/>
      <c r="I37" s="1"/>
    </row>
    <row r="38" spans="1:10" x14ac:dyDescent="0.25">
      <c r="F38" s="1"/>
      <c r="G38" s="1"/>
      <c r="H38" s="1"/>
      <c r="I38" s="1"/>
      <c r="J38" s="1" t="s">
        <v>44</v>
      </c>
    </row>
  </sheetData>
  <protectedRanges>
    <protectedRange password="C576" sqref="B10:D10 F10 C12:D12 B12:B14" name="Range1"/>
  </protectedRanges>
  <mergeCells count="22">
    <mergeCell ref="K13:Q14"/>
    <mergeCell ref="J14:J15"/>
    <mergeCell ref="B31:J31"/>
    <mergeCell ref="B32:J32"/>
    <mergeCell ref="F17:J18"/>
    <mergeCell ref="B33:J33"/>
    <mergeCell ref="B34:J34"/>
    <mergeCell ref="F19:J21"/>
    <mergeCell ref="A23:E24"/>
    <mergeCell ref="B27:J27"/>
    <mergeCell ref="B28:J28"/>
    <mergeCell ref="B29:J29"/>
    <mergeCell ref="B30:J30"/>
    <mergeCell ref="A7:J7"/>
    <mergeCell ref="D13:E13"/>
    <mergeCell ref="F13:I13"/>
    <mergeCell ref="A1:J1"/>
    <mergeCell ref="A2:J2"/>
    <mergeCell ref="A3:J3"/>
    <mergeCell ref="A4:J4"/>
    <mergeCell ref="A5:J5"/>
    <mergeCell ref="A6:J6"/>
  </mergeCells>
  <pageMargins left="0.7" right="0.7" top="0.75" bottom="0.75" header="0.3" footer="0.3"/>
  <pageSetup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SEL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Lindsy</dc:creator>
  <cp:lastModifiedBy>Dreier, Jeff</cp:lastModifiedBy>
  <cp:lastPrinted>2014-02-24T20:31:51Z</cp:lastPrinted>
  <dcterms:created xsi:type="dcterms:W3CDTF">2014-02-21T21:34:36Z</dcterms:created>
  <dcterms:modified xsi:type="dcterms:W3CDTF">2014-03-13T23:21:11Z</dcterms:modified>
</cp:coreProperties>
</file>